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167836D-5AF6-4D18-9CE7-AF7EA559268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H15" i="11"/>
  <c r="C6" i="12"/>
</calcChain>
</file>

<file path=xl/sharedStrings.xml><?xml version="1.0" encoding="utf-8"?>
<sst xmlns="http://schemas.openxmlformats.org/spreadsheetml/2006/main" count="213" uniqueCount="164">
  <si>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</si>
  <si>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</si>
  <si>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</si>
  <si>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</si>
  <si>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</si>
  <si>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</si>
  <si>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</si>
  <si>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</si>
  <si>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</si>
  <si>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</si>
  <si>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</si>
  <si>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</si>
  <si>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</si>
  <si>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</si>
  <si>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</si>
  <si>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</si>
  <si>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</si>
  <si>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</si>
  <si>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</si>
  <si>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</si>
  <si>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</si>
  <si>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</si>
  <si>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</si>
  <si>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</si>
  <si>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</si>
  <si>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</si>
  <si>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</si>
  <si>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</si>
  <si>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</si>
  <si>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</si>
  <si>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</si>
  <si>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</si>
  <si>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</si>
  <si>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</si>
  <si>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</si>
  <si>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</si>
  <si>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</si>
  <si>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</si>
  <si>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</si>
  <si>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</si>
  <si>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</si>
  <si>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</si>
  <si>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</si>
  <si>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</si>
  <si>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</si>
  <si>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</si>
  <si>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</si>
  <si>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</si>
  <si>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24-342.13-016</t>
  </si>
  <si>
    <t>6c</t>
  </si>
  <si>
    <t>C</t>
  </si>
  <si>
    <t>342.13</t>
  </si>
  <si>
    <t>Próg Lelowski</t>
  </si>
  <si>
    <t>Wyżyn i niskich gór</t>
  </si>
  <si>
    <t>lessowe-eoliczne: wysoczyzn słabo rozciętych</t>
  </si>
  <si>
    <t>C.2.3.d</t>
  </si>
  <si>
    <t>Lelowski</t>
  </si>
  <si>
    <t>16</t>
  </si>
  <si>
    <t>Grąd subkontynentalny, odmiana małopolska, forma wyżynna, seria uboga</t>
  </si>
  <si>
    <t>II.A.27</t>
  </si>
  <si>
    <t>Ziemia Nidziańska i Pinczowska</t>
  </si>
  <si>
    <t>Gmina Kroczyce, Powiat zawierciański; Gmina Lelów, Powiat częstochowski; Gmina Irządze, Powiat zawierciański; Gmina Szczekociny,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</si>
  <si>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</si>
  <si>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</si>
  <si>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</si>
  <si>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</si>
  <si>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</si>
  <si>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</si>
  <si>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</si>
  <si>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</si>
  <si>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</si>
  <si>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</si>
  <si>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</si>
  <si>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</si>
  <si>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</si>
  <si>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</si>
  <si>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</si>
  <si>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</si>
  <si>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</si>
  <si>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</si>
  <si>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</si>
  <si>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</si>
  <si>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</si>
  <si>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</si>
  <si>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</si>
  <si>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</si>
  <si>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</si>
  <si>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</si>
  <si>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</si>
  <si>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</si>
  <si>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</si>
  <si>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</si>
  <si>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</si>
  <si>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</si>
  <si>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</si>
  <si>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</si>
  <si>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</si>
  <si>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</si>
  <si>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</si>
  <si>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</si>
  <si>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</si>
  <si>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</si>
  <si>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</si>
  <si>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</si>
  <si>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</si>
  <si>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</si>
  <si>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</si>
  <si>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</si>
  <si>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</si>
  <si>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</si>
  <si>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</si>
  <si>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</si>
  <si>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</si>
  <si>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</si>
  <si>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</si>
  <si>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</si>
  <si>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</si>
  <si>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</si>
  <si>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</si>
  <si>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</si>
  <si>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</si>
  <si>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</si>
  <si>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</si>
  <si>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</si>
  <si>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</si>
  <si>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</si>
  <si>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</si>
  <si>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</si>
  <si>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</si>
  <si>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</si>
  <si>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</si>
  <si>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</si>
  <si>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</si>
  <si>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</si>
  <si>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</si>
  <si>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</si>
  <si>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</si>
  <si>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</si>
  <si>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</si>
  <si>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</si>
  <si>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</si>
  <si>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</si>
  <si>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</si>
  <si>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</si>
  <si>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</si>
  <si>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B1</t>
  </si>
  <si>
    <t>B1b</t>
  </si>
  <si>
    <t>2</t>
  </si>
  <si>
    <t>B2</t>
  </si>
  <si>
    <t>B2i</t>
  </si>
  <si>
    <t>3</t>
  </si>
  <si>
    <t>B4</t>
  </si>
  <si>
    <t>B4d</t>
  </si>
  <si>
    <t>4</t>
  </si>
  <si>
    <t>B9</t>
  </si>
  <si>
    <t>B9e</t>
  </si>
  <si>
    <t>funkcja produkcji rolnej, funkcja ochrony przyrody</t>
  </si>
  <si>
    <t>JK prezentująca m.   Sadowie</t>
  </si>
  <si>
    <t>Jerzy Nita</t>
  </si>
  <si>
    <t>JK prezentująca m.  Siedliska</t>
  </si>
  <si>
    <t>JK prezentująca m.  Irządze</t>
  </si>
  <si>
    <t>JK prezentująca m.  Irządze-zespół dworski</t>
  </si>
  <si>
    <t>JK prezentująca m.  Irządze-zespół Parkowy</t>
  </si>
  <si>
    <t>JK prezentująca m.  Wilków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</si>
</sst>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6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18</v>
      </c>
    </row>
    <row r="7" spans="1:5" x14ac:dyDescent="0.25">
      <c r="A7" t="s">
        <v>70</v>
      </c>
      <c r="B7" t="s">
        <v>71</v>
      </c>
      <c r="C7" t="s">
        <v>72</v>
      </c>
      <c r="D7" s="3">
        <v>0.53</v>
      </c>
    </row>
    <row r="8" spans="1:5" x14ac:dyDescent="0.25">
      <c r="A8" t="s">
        <v>76</v>
      </c>
      <c r="B8" t="s">
        <v>77</v>
      </c>
      <c r="C8" t="s">
        <v>77</v>
      </c>
      <c r="D8" s="3">
        <v>1.085</v>
      </c>
    </row>
    <row r="9" spans="1:5" x14ac:dyDescent="0.25">
      <c r="A9" t="s">
        <v>80</v>
      </c>
      <c r="B9" t="s">
        <v>81</v>
      </c>
      <c r="C9" t="s">
        <v>82</v>
      </c>
      <c r="D9" s="3">
        <v>0.372</v>
      </c>
    </row>
    <row r="10" spans="1:5" x14ac:dyDescent="0.25">
      <c r="A10" t="s">
        <v>86</v>
      </c>
      <c r="B10" t="s">
        <v>87</v>
      </c>
      <c r="C10" t="s">
        <v>88</v>
      </c>
      <c r="D10" s="3">
        <v>0.106</v>
      </c>
    </row>
    <row r="11" spans="1:5" x14ac:dyDescent="0.25">
      <c r="A11" t="s">
        <v>92</v>
      </c>
      <c r="B11" t="s">
        <v>93</v>
      </c>
      <c r="C11" t="s">
        <v>94</v>
      </c>
      <c r="D11" s="3">
        <v>3.9E-2</v>
      </c>
    </row>
    <row r="12" spans="1:5" x14ac:dyDescent="0.25">
      <c r="A12" t="s">
        <v>98</v>
      </c>
      <c r="B12" t="s">
        <v>99</v>
      </c>
      <c r="C12" t="s">
        <v>100</v>
      </c>
      <c r="D12" s="3">
        <v>1.137</v>
      </c>
    </row>
    <row r="13" spans="1:5" x14ac:dyDescent="0.25">
      <c r="A13" t="s">
        <v>104</v>
      </c>
      <c r="B13" t="s">
        <v>105</v>
      </c>
      <c r="C13" t="s">
        <v>106</v>
      </c>
      <c r="D13" s="3">
        <v>2.9089999999999998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2.0289999999999999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86.230999999999995</v>
      </c>
    </row>
    <row r="16" spans="1:5" x14ac:dyDescent="0.25">
      <c r="A16" t="s">
        <v>122</v>
      </c>
      <c r="B16" t="s">
        <v>123</v>
      </c>
      <c r="C16" t="s">
        <v>124</v>
      </c>
      <c r="D16" s="3">
        <v>3.512</v>
      </c>
    </row>
    <row r="17" spans="1:4" x14ac:dyDescent="0.25">
      <c r="A17" t="s">
        <v>128</v>
      </c>
      <c r="B17" t="s">
        <v>129</v>
      </c>
      <c r="C17" t="s">
        <v>130</v>
      </c>
      <c r="D17" s="3">
        <v>5.3070000000000004</v>
      </c>
    </row>
    <row r="18" spans="1:4" x14ac:dyDescent="0.25">
      <c r="A18" t="s">
        <v>134</v>
      </c>
      <c r="B18" t="s">
        <v>135</v>
      </c>
      <c r="C18" t="s">
        <v>136</v>
      </c>
      <c r="D18" s="3">
        <v>1.1279999999999999</v>
      </c>
    </row>
    <row r="19" spans="1:4" x14ac:dyDescent="0.25">
      <c r="A19" t="s">
        <v>140</v>
      </c>
      <c r="B19" t="s">
        <v>141</v>
      </c>
      <c r="C19" t="s">
        <v>141</v>
      </c>
      <c r="D19" s="3">
        <v>0.872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144</v>
      </c>
      <c r="B6" t="s">
        <v>145</v>
      </c>
      <c r="C6" t="s">
        <v>146</v>
      </c>
      <c r="D6" s="3">
        <v>0.02</v>
      </c>
    </row>
    <row r="7" spans="1:5" x14ac:dyDescent="0.25">
      <c r="A7" t="s">
        <v>147</v>
      </c>
      <c r="B7" t="s">
        <v>148</v>
      </c>
      <c r="C7" t="s">
        <v>149</v>
      </c>
      <c r="D7" s="3">
        <v>0.02</v>
      </c>
    </row>
    <row r="8" spans="1:5" x14ac:dyDescent="0.25">
      <c r="A8" t="s">
        <v>150</v>
      </c>
      <c r="B8" t="s">
        <v>151</v>
      </c>
      <c r="C8" t="s">
        <v>152</v>
      </c>
      <c r="D8" s="3">
        <v>0.04</v>
      </c>
    </row>
    <row r="9" spans="1:5" x14ac:dyDescent="0.25">
      <c r="A9" t="s">
        <v>153</v>
      </c>
      <c r="B9" t="s">
        <v>154</v>
      </c>
      <c r="C9" t="s">
        <v>155</v>
      </c>
      <c r="D9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5.7233166076796668E-2</v>
      </c>
    </row>
    <row r="6" spans="1:4" x14ac:dyDescent="0.25">
      <c r="A6" t="s">
        <v>73</v>
      </c>
      <c r="B6" t="s">
        <v>74</v>
      </c>
      <c r="C6" t="s">
        <v>75</v>
      </c>
      <c r="D6" s="3">
        <v>-0.68383490926703494</v>
      </c>
    </row>
    <row r="7" spans="1:4" x14ac:dyDescent="0.25">
      <c r="A7" t="s">
        <v>78</v>
      </c>
      <c r="B7" t="s">
        <v>79</v>
      </c>
      <c r="C7" t="s">
        <v>79</v>
      </c>
      <c r="D7" s="3">
        <v>-0.98349954810348716</v>
      </c>
    </row>
    <row r="8" spans="1:4" x14ac:dyDescent="0.25">
      <c r="A8" t="s">
        <v>83</v>
      </c>
      <c r="B8" t="s">
        <v>84</v>
      </c>
      <c r="C8" t="s">
        <v>85</v>
      </c>
      <c r="D8" s="3">
        <v>-0.91354356461910824</v>
      </c>
    </row>
    <row r="9" spans="1:4" x14ac:dyDescent="0.25">
      <c r="A9" t="s">
        <v>89</v>
      </c>
      <c r="B9" t="s">
        <v>90</v>
      </c>
      <c r="C9" t="s">
        <v>91</v>
      </c>
      <c r="D9" s="3">
        <v>-0.77932823702096965</v>
      </c>
    </row>
    <row r="10" spans="1:4" x14ac:dyDescent="0.25">
      <c r="A10" t="s">
        <v>95</v>
      </c>
      <c r="B10" t="s">
        <v>96</v>
      </c>
      <c r="C10" t="s">
        <v>97</v>
      </c>
      <c r="D10" s="3">
        <v>-0.89377290079613525</v>
      </c>
    </row>
    <row r="11" spans="1:4" x14ac:dyDescent="0.25">
      <c r="A11" t="s">
        <v>101</v>
      </c>
      <c r="B11" t="s">
        <v>102</v>
      </c>
      <c r="C11" t="s">
        <v>103</v>
      </c>
      <c r="D11" s="3">
        <v>-0.59839323350315554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-0.21075719984354779</v>
      </c>
    </row>
    <row r="13" spans="1:4" x14ac:dyDescent="0.25">
      <c r="A13" t="s">
        <v>113</v>
      </c>
      <c r="B13" t="s">
        <v>114</v>
      </c>
      <c r="C13" t="s">
        <v>115</v>
      </c>
      <c r="D13" s="3">
        <v>-1.2351610908105068</v>
      </c>
    </row>
    <row r="14" spans="1:4" x14ac:dyDescent="0.25">
      <c r="A14" t="s">
        <v>119</v>
      </c>
      <c r="B14" t="s">
        <v>120</v>
      </c>
      <c r="C14" t="s">
        <v>121</v>
      </c>
      <c r="D14" s="3">
        <v>2.0100634715238068</v>
      </c>
    </row>
    <row r="15" spans="1:4" x14ac:dyDescent="0.25">
      <c r="A15" t="s">
        <v>125</v>
      </c>
      <c r="B15" t="s">
        <v>126</v>
      </c>
      <c r="C15" t="s">
        <v>127</v>
      </c>
      <c r="D15" s="3">
        <v>-1.7685151483826089</v>
      </c>
    </row>
    <row r="16" spans="1:4" x14ac:dyDescent="0.25">
      <c r="A16" t="s">
        <v>131</v>
      </c>
      <c r="B16" t="s">
        <v>132</v>
      </c>
      <c r="C16" t="s">
        <v>133</v>
      </c>
      <c r="D16" s="3">
        <v>-0.56556194097237644</v>
      </c>
    </row>
    <row r="17" spans="1:4" x14ac:dyDescent="0.25">
      <c r="A17" t="s">
        <v>137</v>
      </c>
      <c r="B17" t="s">
        <v>138</v>
      </c>
      <c r="C17" t="s">
        <v>139</v>
      </c>
      <c r="D17" s="3">
        <v>-0.36559960145263309</v>
      </c>
    </row>
    <row r="18" spans="1:4" x14ac:dyDescent="0.25">
      <c r="A18" t="s">
        <v>142</v>
      </c>
      <c r="B18" t="s">
        <v>143</v>
      </c>
      <c r="C18" t="s">
        <v>143</v>
      </c>
      <c r="D18" s="3">
        <v>-1.1785704660896066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HYPERLINK("http://gridw.home.pl/pub/audyt/Dokumentacja_fotograficzna_kartograficzna/ID_1081/Mapa_ID_1081.jpg","Mapa_ID_1081.jpg")</f>
        <v>Mapa_ID_1081.jpg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5"/>
  <sheetViews>
    <sheetView tabSelected="1" workbookViewId="0">
      <selection activeCell="A6" sqref="A6:H15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157</v>
      </c>
      <c r="D6" s="3" t="s">
        <v>158</v>
      </c>
      <c r="E6" s="20">
        <v>44877</v>
      </c>
      <c r="F6">
        <v>19.630918000000001</v>
      </c>
      <c r="G6">
        <v>50.633780000000002</v>
      </c>
      <c r="H6" s="12" t="str">
        <f>HYPERLINK("https://gridw.home.pl/pub/audyt/Dokumentacja_fotograficzna_kartograficzna/ID_1081/1081_1.jpg","1081_1")</f>
        <v>1081_1</v>
      </c>
    </row>
    <row r="7" spans="1:8" x14ac:dyDescent="0.25">
      <c r="A7">
        <v>2</v>
      </c>
      <c r="B7" t="s">
        <v>48</v>
      </c>
      <c r="C7" t="s">
        <v>159</v>
      </c>
      <c r="D7" s="3" t="s">
        <v>158</v>
      </c>
      <c r="E7" s="20">
        <v>44877</v>
      </c>
      <c r="F7">
        <v>19.756377000000001</v>
      </c>
      <c r="G7">
        <v>50.639589000000001</v>
      </c>
      <c r="H7" s="12" t="str">
        <f>HYPERLINK("https://gridw.home.pl/pub/audyt/Dokumentacja_fotograficzna_kartograficzna/ID_1081/1081_10.jpg","1081_10")</f>
        <v>1081_10</v>
      </c>
    </row>
    <row r="8" spans="1:8" x14ac:dyDescent="0.25">
      <c r="A8">
        <v>3</v>
      </c>
      <c r="B8" t="s">
        <v>48</v>
      </c>
      <c r="C8" t="s">
        <v>160</v>
      </c>
      <c r="D8" s="3" t="s">
        <v>158</v>
      </c>
      <c r="E8" s="20">
        <v>44877</v>
      </c>
      <c r="F8">
        <v>19.679269000000001</v>
      </c>
      <c r="G8">
        <v>50.628064000000002</v>
      </c>
      <c r="H8" s="12" t="str">
        <f>HYPERLINK("https://gridw.home.pl/pub/audyt/Dokumentacja_fotograficzna_kartograficzna/ID_1081/1081_2.jpg","1081_2")</f>
        <v>1081_2</v>
      </c>
    </row>
    <row r="9" spans="1:8" x14ac:dyDescent="0.25">
      <c r="A9">
        <v>4</v>
      </c>
      <c r="B9" t="s">
        <v>48</v>
      </c>
      <c r="C9" t="s">
        <v>161</v>
      </c>
      <c r="D9" s="3" t="s">
        <v>158</v>
      </c>
      <c r="E9" s="20">
        <v>44877</v>
      </c>
      <c r="F9">
        <v>19.68215</v>
      </c>
      <c r="G9">
        <v>50.625450000000001</v>
      </c>
      <c r="H9" s="12" t="str">
        <f>HYPERLINK("https://gridw.home.pl/pub/audyt/Dokumentacja_fotograficzna_kartograficzna/ID_1081/1081_3.jpg","1081_3")</f>
        <v>1081_3</v>
      </c>
    </row>
    <row r="10" spans="1:8" x14ac:dyDescent="0.25">
      <c r="A10">
        <v>5</v>
      </c>
      <c r="B10" t="s">
        <v>48</v>
      </c>
      <c r="C10" t="s">
        <v>162</v>
      </c>
      <c r="D10" s="3" t="s">
        <v>158</v>
      </c>
      <c r="E10" s="20">
        <v>44877</v>
      </c>
      <c r="F10">
        <v>19.680553</v>
      </c>
      <c r="G10">
        <v>50.622613000000001</v>
      </c>
      <c r="H10" s="12" t="str">
        <f>HYPERLINK("https://gridw.home.pl/pub/audyt/Dokumentacja_fotograficzna_kartograficzna/ID_1081/1081_4.jpg","1081_4")</f>
        <v>1081_4</v>
      </c>
    </row>
    <row r="11" spans="1:8" x14ac:dyDescent="0.25">
      <c r="A11">
        <v>6</v>
      </c>
      <c r="B11" t="s">
        <v>48</v>
      </c>
      <c r="C11" t="s">
        <v>160</v>
      </c>
      <c r="D11" s="3" t="s">
        <v>158</v>
      </c>
      <c r="E11" s="20">
        <v>44877</v>
      </c>
      <c r="F11">
        <v>19.673300000000001</v>
      </c>
      <c r="G11">
        <v>50.61177</v>
      </c>
      <c r="H11" s="12" t="str">
        <f>HYPERLINK("https://gridw.home.pl/pub/audyt/Dokumentacja_fotograficzna_kartograficzna/ID_1081/1081_5.jpg","1081_5")</f>
        <v>1081_5</v>
      </c>
    </row>
    <row r="12" spans="1:8" x14ac:dyDescent="0.25">
      <c r="A12">
        <v>7</v>
      </c>
      <c r="B12" t="s">
        <v>48</v>
      </c>
      <c r="C12" t="s">
        <v>163</v>
      </c>
      <c r="D12" s="3" t="s">
        <v>158</v>
      </c>
      <c r="E12" s="20">
        <v>44877</v>
      </c>
      <c r="F12">
        <v>19.654423000000001</v>
      </c>
      <c r="G12">
        <v>50.610576999999999</v>
      </c>
      <c r="H12" s="12" t="str">
        <f>HYPERLINK("https://gridw.home.pl/pub/audyt/Dokumentacja_fotograficzna_kartograficzna/ID_1081/1081_6.jpg","1081_6")</f>
        <v>1081_6</v>
      </c>
    </row>
    <row r="13" spans="1:8" x14ac:dyDescent="0.25">
      <c r="A13">
        <v>8</v>
      </c>
      <c r="B13" t="s">
        <v>48</v>
      </c>
      <c r="C13" t="s">
        <v>159</v>
      </c>
      <c r="D13" s="3" t="s">
        <v>158</v>
      </c>
      <c r="E13" s="20">
        <v>44877</v>
      </c>
      <c r="F13">
        <v>19.749419</v>
      </c>
      <c r="G13">
        <v>50.636355000000002</v>
      </c>
      <c r="H13" s="12" t="str">
        <f>HYPERLINK("https://gridw.home.pl/pub/audyt/Dokumentacja_fotograficzna_kartograficzna/ID_1081/1081_7.jpg","1081_7")</f>
        <v>1081_7</v>
      </c>
    </row>
    <row r="14" spans="1:8" x14ac:dyDescent="0.25">
      <c r="A14">
        <v>9</v>
      </c>
      <c r="B14" t="s">
        <v>48</v>
      </c>
      <c r="C14" t="s">
        <v>159</v>
      </c>
      <c r="D14" s="3" t="s">
        <v>158</v>
      </c>
      <c r="E14" s="20">
        <v>44877</v>
      </c>
      <c r="F14">
        <v>19.754957000000001</v>
      </c>
      <c r="G14">
        <v>50.636012000000001</v>
      </c>
      <c r="H14" s="12" t="str">
        <f>HYPERLINK("https://gridw.home.pl/pub/audyt/Dokumentacja_fotograficzna_kartograficzna/ID_1081/1081_8.jpg","1081_8")</f>
        <v>1081_8</v>
      </c>
    </row>
    <row r="15" spans="1:8" x14ac:dyDescent="0.25">
      <c r="A15">
        <v>10</v>
      </c>
      <c r="B15" t="s">
        <v>48</v>
      </c>
      <c r="C15" t="s">
        <v>159</v>
      </c>
      <c r="D15" s="3" t="s">
        <v>158</v>
      </c>
      <c r="E15" s="20">
        <v>44877</v>
      </c>
      <c r="F15">
        <v>19.751245000000001</v>
      </c>
      <c r="G15">
        <v>50.634984000000003</v>
      </c>
      <c r="H15" s="12" t="str">
        <f>HYPERLINK("https://gridw.home.pl/pub/audyt/Dokumentacja_fotograficzna_kartograficzna/ID_1081/1081_9.jpg","1081_9")</f>
        <v>1081_9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4FB8A9-90CE-4FFB-A8A2-CE07AD6A3AC9}"/>
</file>

<file path=customXml/itemProps2.xml><?xml version="1.0" encoding="utf-8"?>
<ds:datastoreItem xmlns:ds="http://schemas.openxmlformats.org/officeDocument/2006/customXml" ds:itemID="{597D75B4-47C0-418B-90B5-01D3A2E2C9F2}"/>
</file>

<file path=customXml/itemProps3.xml><?xml version="1.0" encoding="utf-8"?>
<ds:datastoreItem xmlns:ds="http://schemas.openxmlformats.org/officeDocument/2006/customXml" ds:itemID="{60D75805-A7A7-4FFA-BF90-C9820478D4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